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930" yWindow="0" windowWidth="20490" windowHeight="7770"/>
  </bookViews>
  <sheets>
    <sheet name="青梅市" sheetId="5" r:id="rId1"/>
  </sheets>
  <definedNames>
    <definedName name="_xlnm.Print_Area" localSheetId="0">青梅市!$A$1:$BJ$68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<sst xmlns="http://schemas.openxmlformats.org/spreadsheetml/2006/main" xmlns:r="http://schemas.openxmlformats.org/officeDocument/2006/relationships" count="61" uniqueCount="61">
  <si>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円</t>
    <rPh sb="0" eb="1">
      <t>エン</t>
    </rPh>
    <phoneticPr fontId="1"/>
  </si>
  <si>
    <t>※事業の廃止や・失業に該当する場合は、
　 減免の割合（ｄの値）は「1」になります。</t>
    <rPh sb="1" eb="3">
      <t>ジギョウ</t>
    </rPh>
    <rPh sb="4" eb="6">
      <t>ハイシ</t>
    </rPh>
    <rPh sb="8" eb="10">
      <t>シツギョウ</t>
    </rPh>
    <rPh sb="11" eb="13">
      <t>ガイトウ</t>
    </rPh>
    <rPh sb="15" eb="17">
      <t>バアイ</t>
    </rPh>
    <rPh sb="22" eb="24">
      <t>ゲンメン</t>
    </rPh>
    <rPh sb="25" eb="27">
      <t>ワリアイ</t>
    </rPh>
    <rPh sb="30" eb="31">
      <t>アタイ</t>
    </rPh>
    <phoneticPr fontId="1"/>
  </si>
  <si>
    <t>ア</t>
  </si>
  <si>
    <t>イ</t>
  </si>
  <si>
    <t>※１００円未満の端数が生じる場合は、切り上げになります。</t>
  </si>
  <si>
    <t>Ｂ</t>
  </si>
  <si>
    <t>≧</t>
  </si>
  <si>
    <t>ウ</t>
  </si>
  <si>
    <t>当該収入の10分の3【イ×3/10】</t>
    <rPh sb="0" eb="2">
      <t>トウガイ</t>
    </rPh>
    <rPh sb="2" eb="4">
      <t>シュウニュウ</t>
    </rPh>
    <rPh sb="7" eb="8">
      <t>ブン</t>
    </rPh>
    <phoneticPr fontId="1"/>
  </si>
  <si>
    <t>判定</t>
    <rPh sb="0" eb="2">
      <t>ハンテイ</t>
    </rPh>
    <phoneticPr fontId="1"/>
  </si>
  <si>
    <t>以下</t>
    <rPh sb="0" eb="2">
      <t>イカ</t>
    </rPh>
    <phoneticPr fontId="1"/>
  </si>
  <si>
    <t>A</t>
  </si>
  <si>
    <t>…</t>
  </si>
  <si>
    <t>ｄの値</t>
    <rPh sb="2" eb="3">
      <t>アタイ</t>
    </rPh>
    <phoneticPr fontId="1"/>
  </si>
  <si>
    <t>事業の廃止や失業に該当するか</t>
    <rPh sb="0" eb="2">
      <t>ジギョウ</t>
    </rPh>
    <rPh sb="3" eb="5">
      <t>ハイシ</t>
    </rPh>
    <rPh sb="6" eb="8">
      <t>シツギョウ</t>
    </rPh>
    <rPh sb="9" eb="11">
      <t>ガイトウ</t>
    </rPh>
    <phoneticPr fontId="1"/>
  </si>
  <si>
    <t>dの値算出表</t>
    <rPh sb="2" eb="3">
      <t>アタイ</t>
    </rPh>
    <rPh sb="3" eb="5">
      <t>サンシュツ</t>
    </rPh>
    <rPh sb="5" eb="6">
      <t>ヒョウ</t>
    </rPh>
    <phoneticPr fontId="1"/>
  </si>
  <si>
    <t>要件１</t>
    <rPh sb="0" eb="2">
      <t>ヨウケン</t>
    </rPh>
    <phoneticPr fontId="1"/>
  </si>
  <si>
    <t>判定結果</t>
    <rPh sb="0" eb="2">
      <t>ハンテイ</t>
    </rPh>
    <rPh sb="2" eb="4">
      <t>ケッカ</t>
    </rPh>
    <phoneticPr fontId="1"/>
  </si>
  <si>
    <t>Cの金額</t>
    <rPh sb="2" eb="4">
      <t>キンガク</t>
    </rPh>
    <phoneticPr fontId="1"/>
  </si>
  <si>
    <t>減免申請する保険料額</t>
    <rPh sb="0" eb="2">
      <t>ゲンメン</t>
    </rPh>
    <rPh sb="2" eb="4">
      <t>シンセイ</t>
    </rPh>
    <rPh sb="6" eb="9">
      <t>ホケンリョウ</t>
    </rPh>
    <rPh sb="9" eb="10">
      <t>ガク</t>
    </rPh>
    <phoneticPr fontId="1"/>
  </si>
  <si>
    <t>≦</t>
  </si>
  <si>
    <t>給与収入</t>
    <rPh sb="0" eb="2">
      <t>キュウヨ</t>
    </rPh>
    <rPh sb="2" eb="4">
      <t>シュウニュウ</t>
    </rPh>
    <phoneticPr fontId="1"/>
  </si>
  <si>
    <t>D</t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</si>
  <si>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</si>
  <si>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</si>
  <si>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以上</t>
    <rPh sb="0" eb="2">
      <t>イジョウ</t>
    </rPh>
    <phoneticPr fontId="1"/>
  </si>
  <si>
    <t>主たる生計維持者のすべての「前年の所得の合計額」</t>
    <rPh sb="0" eb="1">
      <t>シュ</t>
    </rPh>
    <rPh sb="3" eb="5">
      <t>セイケイ</t>
    </rPh>
    <rPh sb="5" eb="7">
      <t>イジ</t>
    </rPh>
    <rPh sb="7" eb="8">
      <t>シャ</t>
    </rPh>
    <rPh sb="14" eb="16">
      <t>ゼンネン</t>
    </rPh>
    <rPh sb="17" eb="19">
      <t>ショトク</t>
    </rPh>
    <rPh sb="20" eb="22">
      <t>ゴウケイ</t>
    </rPh>
    <rPh sb="22" eb="23">
      <t>ガク</t>
    </rPh>
    <phoneticPr fontId="1"/>
  </si>
  <si>
    <t>新型コロナウイルス感染症にかかる減額免除 対象確認・試算シート</t>
    <rPh sb="0" eb="2">
      <t>シンガタ</t>
    </rPh>
    <rPh sb="9" eb="12">
      <t>カンセンショウ</t>
    </rPh>
    <rPh sb="16" eb="18">
      <t>ゲンガク</t>
    </rPh>
    <rPh sb="18" eb="20">
      <t>メンジョ</t>
    </rPh>
    <rPh sb="21" eb="23">
      <t>タイショウ</t>
    </rPh>
    <rPh sb="23" eb="25">
      <t>カクニン</t>
    </rPh>
    <rPh sb="26" eb="28">
      <t>シサン</t>
    </rPh>
    <phoneticPr fontId="1"/>
  </si>
  <si>
    <t>保険金・損害賠償等により
補填されるべき金額</t>
    <rPh sb="0" eb="3">
      <t>ホケンキン</t>
    </rPh>
    <rPh sb="4" eb="6">
      <t>ソンガイ</t>
    </rPh>
    <rPh sb="6" eb="8">
      <t>バイショウ</t>
    </rPh>
    <rPh sb="8" eb="9">
      <t>トウ</t>
    </rPh>
    <rPh sb="13" eb="15">
      <t>ホテン</t>
    </rPh>
    <rPh sb="20" eb="22">
      <t>キンガク</t>
    </rPh>
    <phoneticPr fontId="1"/>
  </si>
  <si>
    <t>事業収入等</t>
    <rPh sb="0" eb="5">
      <t>ジギョウシュウニュウトウ</t>
    </rPh>
    <phoneticPr fontId="1"/>
  </si>
  <si>
    <t>C</t>
  </si>
  <si>
    <t>＜対象判定に必要な収入額・所得額等の入力＞</t>
    <rPh sb="1" eb="3">
      <t>タイショウ</t>
    </rPh>
    <rPh sb="3" eb="5">
      <t>ハンテイ</t>
    </rPh>
    <rPh sb="6" eb="8">
      <t>ヒツヨウ</t>
    </rPh>
    <rPh sb="9" eb="11">
      <t>シュウニュウ</t>
    </rPh>
    <rPh sb="11" eb="12">
      <t>ガク</t>
    </rPh>
    <rPh sb="13" eb="15">
      <t>ショトク</t>
    </rPh>
    <rPh sb="15" eb="16">
      <t>ガク</t>
    </rPh>
    <rPh sb="16" eb="17">
      <t>ナド</t>
    </rPh>
    <rPh sb="18" eb="20">
      <t>ニュウリョク</t>
    </rPh>
    <phoneticPr fontId="1"/>
  </si>
  <si>
    <t>＜減免対象判定＞</t>
    <rPh sb="1" eb="3">
      <t>ゲンメン</t>
    </rPh>
    <rPh sb="3" eb="5">
      <t>タイショウ</t>
    </rPh>
    <rPh sb="5" eb="7">
      <t>ハンテイ</t>
    </rPh>
    <phoneticPr fontId="1"/>
  </si>
  <si>
    <t>実際の減免される額と異なる可能性があります。</t>
    <rPh sb="0" eb="2">
      <t>ジッサイ</t>
    </rPh>
    <rPh sb="3" eb="5">
      <t>ゲンメン</t>
    </rPh>
    <rPh sb="8" eb="9">
      <t>ガク</t>
    </rPh>
    <rPh sb="10" eb="11">
      <t>コト</t>
    </rPh>
    <rPh sb="13" eb="16">
      <t>カノウセイ</t>
    </rPh>
    <phoneticPr fontId="1"/>
  </si>
  <si>
    <t>＜減免額の試算＞</t>
    <rPh sb="1" eb="3">
      <t>ゲンメン</t>
    </rPh>
    <rPh sb="3" eb="4">
      <t>ガク</t>
    </rPh>
    <rPh sb="5" eb="7">
      <t>シサン</t>
    </rPh>
    <phoneticPr fontId="1"/>
  </si>
  <si>
    <t>令和4年の収入見込み額</t>
    <rPh sb="0" eb="2">
      <t>レイワ</t>
    </rPh>
    <rPh sb="3" eb="4">
      <t>ネン</t>
    </rPh>
    <rPh sb="5" eb="7">
      <t>シュウニュウ</t>
    </rPh>
    <rPh sb="7" eb="9">
      <t>ミコ</t>
    </rPh>
    <rPh sb="10" eb="11">
      <t>ガク</t>
    </rPh>
    <phoneticPr fontId="1"/>
  </si>
  <si>
    <t>主たる生計維持者の事業収入等の減少額が前年に比べて10分の3以上である。</t>
    <rPh sb="0" eb="1">
      <t>シュ</t>
    </rPh>
    <rPh sb="3" eb="8">
      <t>セイケイイジシャ</t>
    </rPh>
    <rPh sb="9" eb="11">
      <t>ジギョウ</t>
    </rPh>
    <rPh sb="11" eb="13">
      <t>シュウニュウ</t>
    </rPh>
    <rPh sb="13" eb="14">
      <t>トウ</t>
    </rPh>
    <rPh sb="15" eb="17">
      <t>ゲンショウ</t>
    </rPh>
    <rPh sb="17" eb="18">
      <t>ガク</t>
    </rPh>
    <rPh sb="22" eb="23">
      <t>クラ</t>
    </rPh>
    <phoneticPr fontId="1"/>
  </si>
  <si>
    <t>【このエクセル試算シートでの判定は、あくまでも参考です】　※別シートの「入力例」もご覧ください。</t>
    <rPh sb="7" eb="9">
      <t>シサン</t>
    </rPh>
    <rPh sb="14" eb="16">
      <t>ハンテイ</t>
    </rPh>
    <rPh sb="23" eb="25">
      <t>サンコウ</t>
    </rPh>
    <rPh sb="30" eb="31">
      <t>ベツ</t>
    </rPh>
    <rPh sb="36" eb="38">
      <t>ニュウリョク</t>
    </rPh>
    <rPh sb="38" eb="39">
      <t>レイ</t>
    </rPh>
    <rPh sb="42" eb="43">
      <t>ラン</t>
    </rPh>
    <phoneticPr fontId="1"/>
  </si>
  <si>
    <t>ｄ</t>
  </si>
  <si>
    <t>減額または免除の割合</t>
    <rPh sb="0" eb="2">
      <t>ゲンガク</t>
    </rPh>
    <rPh sb="5" eb="7">
      <t>メンジョ</t>
    </rPh>
    <rPh sb="8" eb="10">
      <t>ワリアイ</t>
    </rPh>
    <phoneticPr fontId="1"/>
  </si>
  <si>
    <t>※あくまでも試算額であり、参考です。</t>
    <rPh sb="6" eb="8">
      <t>シサン</t>
    </rPh>
    <rPh sb="8" eb="9">
      <t>ガク</t>
    </rPh>
    <rPh sb="13" eb="15">
      <t>サンコウ</t>
    </rPh>
    <phoneticPr fontId="1"/>
  </si>
  <si>
    <t>×</t>
  </si>
  <si>
    <t>非該当</t>
  </si>
  <si>
    <t>減免対象額【A×B／C】</t>
    <rPh sb="0" eb="2">
      <t>ゲンメン</t>
    </rPh>
    <rPh sb="2" eb="4">
      <t>タイショウ</t>
    </rPh>
    <rPh sb="4" eb="5">
      <t>ガク</t>
    </rPh>
    <phoneticPr fontId="1"/>
  </si>
  <si>
    <t>【C-B】</t>
  </si>
  <si>
    <t>⇓</t>
  </si>
  <si>
    <t>②前年の所得の合計額について</t>
    <rPh sb="1" eb="3">
      <t>ゼンネン</t>
    </rPh>
    <rPh sb="4" eb="6">
      <t>ショトク</t>
    </rPh>
    <rPh sb="7" eb="9">
      <t>ゴウケイ</t>
    </rPh>
    <rPh sb="9" eb="10">
      <t>ガク</t>
    </rPh>
    <phoneticPr fontId="1"/>
  </si>
  <si>
    <r>
      <t>※</t>
    </r>
    <r>
      <rPr>
        <sz val="10"/>
        <color rgb="FFFF0000"/>
        <rFont val="ＭＳ Ｐゴシック"/>
      </rPr>
      <t>赤枠</t>
    </r>
    <r>
      <rPr>
        <sz val="10"/>
        <color theme="1"/>
        <rFont val="ＭＳ Ｐゴシック"/>
      </rPr>
      <t>に入力してください。オレンジ色の欄は自動計算・判定されます。</t>
    </r>
    <rPh sb="1" eb="2">
      <t>アカ</t>
    </rPh>
    <rPh sb="2" eb="3">
      <t>ワク</t>
    </rPh>
    <rPh sb="4" eb="6">
      <t>ニュウリョク</t>
    </rPh>
    <rPh sb="17" eb="18">
      <t>イロ</t>
    </rPh>
    <rPh sb="19" eb="20">
      <t>ラン</t>
    </rPh>
    <rPh sb="21" eb="23">
      <t>ジドウ</t>
    </rPh>
    <rPh sb="23" eb="25">
      <t>ケイサン</t>
    </rPh>
    <rPh sb="26" eb="28">
      <t>ハンテイ</t>
    </rPh>
    <phoneticPr fontId="1"/>
  </si>
  <si>
    <t>※プルダウンで「該当・非該当」を選択してください。</t>
    <rPh sb="8" eb="10">
      <t>ガイトウ</t>
    </rPh>
    <rPh sb="11" eb="14">
      <t>ヒガイトウ</t>
    </rPh>
    <rPh sb="16" eb="18">
      <t>センタク</t>
    </rPh>
    <phoneticPr fontId="1"/>
  </si>
  <si>
    <t>【イ－ア＋ウ】</t>
  </si>
  <si>
    <t>主たる生計維持者の、減少が見込まれる収入にかかる所得以外が400万円以下である。</t>
    <rPh sb="0" eb="1">
      <t>シュ</t>
    </rPh>
    <rPh sb="3" eb="8">
      <t>セイケイイジシャ</t>
    </rPh>
    <rPh sb="10" eb="12">
      <t>ゲンショウ</t>
    </rPh>
    <rPh sb="13" eb="15">
      <t>ミコ</t>
    </rPh>
    <rPh sb="18" eb="20">
      <t>シュウニュウ</t>
    </rPh>
    <rPh sb="24" eb="26">
      <t>ショトク</t>
    </rPh>
    <rPh sb="26" eb="28">
      <t>イガイ</t>
    </rPh>
    <rPh sb="32" eb="34">
      <t>マンエン</t>
    </rPh>
    <rPh sb="34" eb="36">
      <t>イカ</t>
    </rPh>
    <phoneticPr fontId="1"/>
  </si>
  <si>
    <t>①主たる生計維持者の、令和３年に比べ10分の３以上の減少が見込まれる収入について</t>
    <rPh sb="11" eb="13">
      <t>レイワ</t>
    </rPh>
    <rPh sb="14" eb="15">
      <t>ネン</t>
    </rPh>
    <rPh sb="16" eb="17">
      <t>クラ</t>
    </rPh>
    <rPh sb="26" eb="28">
      <t>ゲンショウ</t>
    </rPh>
    <rPh sb="29" eb="31">
      <t>ミコ</t>
    </rPh>
    <rPh sb="34" eb="36">
      <t>シュウニュウ</t>
    </rPh>
    <phoneticPr fontId="1"/>
  </si>
  <si>
    <t>合計(×判定の収入・所得は含みません）</t>
    <rPh sb="0" eb="2">
      <t>ゴウケイ</t>
    </rPh>
    <rPh sb="4" eb="6">
      <t>ハンテイ</t>
    </rPh>
    <rPh sb="7" eb="9">
      <t>シュウニュウ</t>
    </rPh>
    <rPh sb="10" eb="12">
      <t>ショトク</t>
    </rPh>
    <rPh sb="13" eb="14">
      <t>フク</t>
    </rPh>
    <phoneticPr fontId="1"/>
  </si>
  <si>
    <t>（ただし、令和４年４月１日から令和５年３月３１日までの納期限のもの）</t>
    <rPh sb="5" eb="7">
      <t>レイワ</t>
    </rPh>
    <rPh sb="8" eb="9">
      <t>ネン</t>
    </rPh>
    <rPh sb="10" eb="11">
      <t>ツキ</t>
    </rPh>
    <rPh sb="12" eb="13">
      <t>ヒ</t>
    </rPh>
    <rPh sb="15" eb="17">
      <t>レイワ</t>
    </rPh>
    <rPh sb="18" eb="19">
      <t>ネン</t>
    </rPh>
    <rPh sb="20" eb="21">
      <t>ツキ</t>
    </rPh>
    <rPh sb="23" eb="24">
      <t>ヒ</t>
    </rPh>
    <rPh sb="27" eb="30">
      <t>ノウキゲン</t>
    </rPh>
    <phoneticPr fontId="1"/>
  </si>
  <si>
    <t>令和3年の収入額</t>
    <rPh sb="0" eb="2">
      <t>レイワ</t>
    </rPh>
    <rPh sb="3" eb="4">
      <t>ネン</t>
    </rPh>
    <rPh sb="5" eb="7">
      <t>シュウニュウ</t>
    </rPh>
    <rPh sb="7" eb="8">
      <t>ガク</t>
    </rPh>
    <phoneticPr fontId="1"/>
  </si>
  <si>
    <t>事業収入
(営業等・農業）</t>
    <rPh sb="0" eb="2">
      <t>ジギョウ</t>
    </rPh>
    <rPh sb="2" eb="4">
      <t>シュウニュウ</t>
    </rPh>
    <rPh sb="6" eb="8">
      <t>エイギョウ</t>
    </rPh>
    <rPh sb="8" eb="9">
      <t>トウ</t>
    </rPh>
    <rPh sb="10" eb="12">
      <t>ノウギョウ</t>
    </rPh>
    <phoneticPr fontId="1"/>
  </si>
  <si>
    <t>要件２</t>
    <rPh sb="0" eb="2">
      <t>ヨウケン</t>
    </rPh>
    <phoneticPr fontId="1"/>
  </si>
  <si>
    <t>納付いただく介護保険料（Ａ－Ｄ）</t>
    <rPh sb="0" eb="2">
      <t>ノウフ</t>
    </rPh>
    <rPh sb="6" eb="8">
      <t>カイゴ</t>
    </rPh>
    <rPh sb="8" eb="11">
      <t>ホケンリョウ</t>
    </rPh>
    <phoneticPr fontId="1"/>
  </si>
  <si>
    <t>令和3年の所得額</t>
    <rPh sb="0" eb="2">
      <t>レイワ</t>
    </rPh>
    <rPh sb="3" eb="4">
      <t>ネン</t>
    </rPh>
    <rPh sb="5" eb="7">
      <t>ショトク</t>
    </rPh>
    <phoneticPr fontId="1"/>
  </si>
  <si>
    <t>減免する額（試算結果）</t>
    <rPh sb="0" eb="2">
      <t>ゲンメン</t>
    </rPh>
    <rPh sb="7" eb="8">
      <t>サン</t>
    </rPh>
    <rPh sb="8" eb="10">
      <t>ケッカ</t>
    </rPh>
    <phoneticPr fontId="1"/>
  </si>
  <si>
    <t>令和４年度分</t>
    <rPh sb="0" eb="2">
      <t>レイワ</t>
    </rPh>
    <rPh sb="3" eb="6">
      <t>ネンドブン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</si>
</sst>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#&quot;円&quot;"/>
    <numFmt numFmtId="177" formatCode="#,##0_ "/>
  </numFmts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0"/>
      <color rgb="FFFF0000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b/>
      <sz val="12"/>
      <color rgb="FF00B0F0"/>
      <name val="ＭＳ Ｐゴシック"/>
      <family val="3"/>
      <scheme val="minor"/>
    </font>
    <font>
      <sz val="16"/>
      <color auto="1"/>
      <name val="ＭＳ Ｐゴシック"/>
      <family val="3"/>
    </font>
    <font>
      <b/>
      <sz val="18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  <font>
      <b/>
      <sz val="10"/>
      <color auto="1"/>
      <name val="ＭＳ Ｐゴシック"/>
      <family val="3"/>
      <scheme val="minor"/>
    </font>
    <font>
      <b/>
      <sz val="9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7" tint="0.4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Dot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38" fontId="12" fillId="0" borderId="22" xfId="1" applyFont="1" applyBorder="1" applyAlignment="1" applyProtection="1">
      <alignment horizontal="center" vertical="center"/>
      <protection locked="0"/>
    </xf>
    <xf numFmtId="38" fontId="12" fillId="0" borderId="23" xfId="1" applyFont="1" applyBorder="1" applyAlignment="1" applyProtection="1">
      <alignment horizontal="center" vertical="center"/>
      <protection locked="0"/>
    </xf>
    <xf numFmtId="38" fontId="12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4" fillId="0" borderId="24" xfId="1" applyFont="1" applyBorder="1" applyAlignment="1" applyProtection="1">
      <alignment horizontal="center" vertical="center"/>
      <protection locked="0"/>
    </xf>
    <xf numFmtId="38" fontId="14" fillId="0" borderId="25" xfId="1" applyFont="1" applyBorder="1" applyAlignment="1" applyProtection="1">
      <alignment horizontal="center" vertical="center"/>
      <protection locked="0"/>
    </xf>
    <xf numFmtId="38" fontId="14" fillId="0" borderId="0" xfId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8" fontId="14" fillId="0" borderId="26" xfId="1" applyFont="1" applyBorder="1" applyAlignment="1" applyProtection="1">
      <alignment horizontal="center" vertical="center"/>
      <protection locked="0"/>
    </xf>
    <xf numFmtId="38" fontId="14" fillId="0" borderId="21" xfId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38" fontId="12" fillId="0" borderId="24" xfId="1" applyFont="1" applyBorder="1" applyAlignment="1" applyProtection="1">
      <alignment horizontal="center" vertical="center"/>
      <protection locked="0"/>
    </xf>
    <xf numFmtId="38" fontId="12" fillId="0" borderId="29" xfId="1" applyFont="1" applyBorder="1" applyAlignment="1" applyProtection="1">
      <alignment horizontal="center" vertical="center"/>
      <protection locked="0"/>
    </xf>
    <xf numFmtId="38" fontId="12" fillId="0" borderId="25" xfId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38" fontId="12" fillId="0" borderId="26" xfId="1" applyFont="1" applyBorder="1" applyAlignment="1" applyProtection="1">
      <alignment horizontal="center" vertical="center"/>
      <protection locked="0"/>
    </xf>
    <xf numFmtId="38" fontId="12" fillId="0" borderId="2" xfId="1" applyFont="1" applyBorder="1" applyAlignment="1" applyProtection="1">
      <alignment horizontal="center" vertical="center"/>
      <protection locked="0"/>
    </xf>
    <xf numFmtId="38" fontId="12" fillId="0" borderId="2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10" fillId="3" borderId="31" xfId="1" applyFont="1" applyFill="1" applyBorder="1" applyAlignment="1">
      <alignment horizontal="center" vertical="center"/>
    </xf>
    <xf numFmtId="38" fontId="10" fillId="3" borderId="32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10" fillId="3" borderId="16" xfId="1" applyFont="1" applyFill="1" applyBorder="1" applyAlignment="1">
      <alignment horizontal="center" vertical="center"/>
    </xf>
    <xf numFmtId="38" fontId="10" fillId="3" borderId="17" xfId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38" fontId="14" fillId="0" borderId="34" xfId="1" applyFont="1" applyBorder="1" applyAlignment="1" applyProtection="1">
      <alignment horizontal="center" vertical="center"/>
      <protection locked="0"/>
    </xf>
    <xf numFmtId="38" fontId="14" fillId="0" borderId="35" xfId="1" applyFont="1" applyBorder="1" applyAlignment="1" applyProtection="1">
      <alignment horizontal="center" vertical="center"/>
      <protection locked="0"/>
    </xf>
    <xf numFmtId="38" fontId="16" fillId="0" borderId="0" xfId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2" fillId="0" borderId="34" xfId="1" applyFont="1" applyBorder="1" applyAlignment="1" applyProtection="1">
      <alignment horizontal="center" vertical="center"/>
      <protection locked="0"/>
    </xf>
    <xf numFmtId="38" fontId="12" fillId="0" borderId="37" xfId="1" applyFont="1" applyBorder="1" applyAlignment="1" applyProtection="1">
      <alignment horizontal="center" vertical="center"/>
      <protection locked="0"/>
    </xf>
    <xf numFmtId="38" fontId="12" fillId="0" borderId="35" xfId="1" applyFont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38" fontId="12" fillId="0" borderId="39" xfId="1" applyFont="1" applyBorder="1" applyAlignment="1" applyProtection="1">
      <alignment horizontal="center" vertical="center"/>
      <protection locked="0"/>
    </xf>
    <xf numFmtId="38" fontId="12" fillId="0" borderId="40" xfId="1" applyFont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0" fillId="3" borderId="7" xfId="1" applyFont="1" applyFill="1" applyBorder="1" applyAlignment="1">
      <alignment horizontal="center" vertical="center"/>
    </xf>
    <xf numFmtId="38" fontId="10" fillId="3" borderId="8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3" borderId="12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8" fontId="0" fillId="3" borderId="0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48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38" fontId="10" fillId="3" borderId="27" xfId="1" applyFont="1" applyFill="1" applyBorder="1" applyAlignment="1">
      <alignment horizontal="center" vertical="center"/>
    </xf>
    <xf numFmtId="38" fontId="10" fillId="3" borderId="28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30" xfId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38" fontId="17" fillId="0" borderId="12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176" fontId="0" fillId="2" borderId="33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38" fontId="10" fillId="3" borderId="53" xfId="1" applyFont="1" applyFill="1" applyBorder="1" applyAlignment="1">
      <alignment horizontal="center" vertical="center"/>
    </xf>
    <xf numFmtId="38" fontId="10" fillId="3" borderId="54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17" fillId="0" borderId="0" xfId="1" applyFont="1" applyFill="1" applyBorder="1" applyAlignment="1">
      <alignment vertical="center" shrinkToFit="1"/>
    </xf>
    <xf numFmtId="0" fontId="0" fillId="0" borderId="0" xfId="0" quotePrefix="1" applyFont="1" applyFill="1" applyBorder="1">
      <alignment vertical="center"/>
    </xf>
    <xf numFmtId="38" fontId="0" fillId="0" borderId="0" xfId="1" applyFont="1" applyFill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8F8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D68"/>
  <sheetViews>
    <sheetView showGridLines="0" tabSelected="1" zoomScale="85" zoomScaleNormal="85" workbookViewId="0">
      <selection activeCell="B6" sqref="B6"/>
    </sheetView>
  </sheetViews>
  <sheetFormatPr defaultRowHeight="13.2"/>
  <cols>
    <col min="1" max="1" width="2.375" customWidth="1"/>
    <col min="2" max="9" width="1.5" customWidth="1"/>
    <col min="10" max="11" width="2.25" customWidth="1"/>
    <col min="12" max="25" width="1.5" customWidth="1"/>
    <col min="26" max="27" width="1.25" customWidth="1"/>
    <col min="28" max="41" width="1.5" customWidth="1"/>
    <col min="42" max="43" width="1.25" customWidth="1"/>
    <col min="44" max="57" width="1.5" customWidth="1"/>
    <col min="58" max="63" width="1.25" customWidth="1"/>
    <col min="64" max="108" width="7.875" style="1" customWidth="1"/>
  </cols>
  <sheetData>
    <row r="1" spans="1:68" ht="16.2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150"/>
      <c r="BM1" s="150"/>
      <c r="BN1" s="150"/>
      <c r="BO1" s="150"/>
    </row>
    <row r="2" spans="1:68" ht="17.25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150"/>
      <c r="BM2" s="150"/>
      <c r="BN2" s="150"/>
      <c r="BO2" s="150"/>
    </row>
    <row r="3" spans="1:68" ht="11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50"/>
      <c r="BM3" s="150"/>
      <c r="BN3" s="150"/>
    </row>
    <row r="4" spans="1:68" ht="14.4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25" t="s">
        <v>47</v>
      </c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97"/>
      <c r="BI4" s="197"/>
      <c r="BJ4" s="10"/>
      <c r="BK4" s="10"/>
      <c r="BL4" s="150"/>
      <c r="BM4" s="150"/>
      <c r="BN4" s="150"/>
    </row>
    <row r="5" spans="1:68" ht="6" customHeight="1">
      <c r="A5" s="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26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50"/>
      <c r="BM5" s="150"/>
      <c r="BN5" s="150"/>
    </row>
    <row r="6" spans="1:68">
      <c r="B6" s="11" t="s">
        <v>51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68">
      <c r="L7" s="76" t="s">
        <v>35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76" t="s">
        <v>54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 t="s">
        <v>58</v>
      </c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8"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14"/>
      <c r="AA8" s="14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14"/>
      <c r="AQ8" s="14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14"/>
      <c r="BG8" s="14"/>
    </row>
    <row r="9" spans="1:68">
      <c r="A9" s="6" t="s">
        <v>29</v>
      </c>
      <c r="B9" s="12" t="s">
        <v>55</v>
      </c>
      <c r="C9" s="13"/>
      <c r="D9" s="13"/>
      <c r="E9" s="13"/>
      <c r="F9" s="13"/>
      <c r="G9" s="13"/>
      <c r="H9" s="13"/>
      <c r="I9" s="13"/>
      <c r="J9" s="74" t="str">
        <f>IF(L9="","",IF(OR(AB9-L9&lt;AB9*3/10,AB9=""),"×","○"))</f>
        <v/>
      </c>
      <c r="K9" s="75"/>
      <c r="L9" s="77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106"/>
      <c r="Z9" s="112" t="s">
        <v>0</v>
      </c>
      <c r="AA9" s="118"/>
      <c r="AB9" s="77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106"/>
      <c r="AP9" s="158" t="s">
        <v>0</v>
      </c>
      <c r="AQ9" s="118"/>
      <c r="AR9" s="77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106"/>
      <c r="BF9" s="190" t="s">
        <v>0</v>
      </c>
      <c r="BG9" s="194"/>
      <c r="BM9" s="199"/>
    </row>
    <row r="10" spans="1:68">
      <c r="A10" s="6"/>
      <c r="B10" s="13"/>
      <c r="C10" s="13"/>
      <c r="D10" s="13"/>
      <c r="E10" s="13"/>
      <c r="F10" s="13"/>
      <c r="G10" s="13"/>
      <c r="H10" s="13"/>
      <c r="I10" s="13"/>
      <c r="J10" s="74"/>
      <c r="K10" s="75"/>
      <c r="L10" s="78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107"/>
      <c r="Z10" s="112"/>
      <c r="AA10" s="118"/>
      <c r="AB10" s="78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107"/>
      <c r="AP10" s="158"/>
      <c r="AQ10" s="118"/>
      <c r="AR10" s="78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107"/>
      <c r="BF10" s="190"/>
      <c r="BG10" s="194"/>
      <c r="BP10" s="200"/>
    </row>
    <row r="11" spans="1:68">
      <c r="A11" s="6"/>
      <c r="B11" s="14" t="s">
        <v>21</v>
      </c>
      <c r="C11" s="14"/>
      <c r="D11" s="14"/>
      <c r="E11" s="14"/>
      <c r="F11" s="14"/>
      <c r="G11" s="14"/>
      <c r="H11" s="14"/>
      <c r="I11" s="14"/>
      <c r="J11" s="74" t="str">
        <f>IF(L11="","",IF(OR(AB11-L11&lt;AB11*3/10,AB11=""),"×","○"))</f>
        <v/>
      </c>
      <c r="K11" s="75"/>
      <c r="L11" s="78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07"/>
      <c r="Z11" s="112" t="s">
        <v>0</v>
      </c>
      <c r="AA11" s="118"/>
      <c r="AB11" s="78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107"/>
      <c r="AP11" s="158" t="s">
        <v>0</v>
      </c>
      <c r="AQ11" s="118"/>
      <c r="AR11" s="78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107"/>
      <c r="BF11" s="119" t="s">
        <v>0</v>
      </c>
      <c r="BG11" s="137"/>
    </row>
    <row r="12" spans="1:68">
      <c r="A12" s="6"/>
      <c r="B12" s="14"/>
      <c r="C12" s="14"/>
      <c r="D12" s="14"/>
      <c r="E12" s="14"/>
      <c r="F12" s="14"/>
      <c r="G12" s="14"/>
      <c r="H12" s="14"/>
      <c r="I12" s="14"/>
      <c r="J12" s="74"/>
      <c r="K12" s="75"/>
      <c r="L12" s="78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107"/>
      <c r="Z12" s="112"/>
      <c r="AA12" s="118"/>
      <c r="AB12" s="78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107"/>
      <c r="AP12" s="158"/>
      <c r="AQ12" s="118"/>
      <c r="AR12" s="78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107"/>
      <c r="BF12" s="190"/>
      <c r="BG12" s="194"/>
    </row>
    <row r="13" spans="1:68">
      <c r="A13" s="6"/>
      <c r="B13" s="14" t="s">
        <v>23</v>
      </c>
      <c r="C13" s="14"/>
      <c r="D13" s="14"/>
      <c r="E13" s="14"/>
      <c r="F13" s="14"/>
      <c r="G13" s="14"/>
      <c r="H13" s="14"/>
      <c r="I13" s="14"/>
      <c r="J13" s="74" t="str">
        <f>IF(L13="","",IF(OR(AB13-L13&lt;AB13*3/10,AB13=""),"×","○"))</f>
        <v/>
      </c>
      <c r="K13" s="75"/>
      <c r="L13" s="78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107"/>
      <c r="Z13" s="112" t="s">
        <v>0</v>
      </c>
      <c r="AA13" s="118"/>
      <c r="AB13" s="78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107"/>
      <c r="AP13" s="158" t="s">
        <v>0</v>
      </c>
      <c r="AQ13" s="118"/>
      <c r="AR13" s="78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107"/>
      <c r="BF13" s="119" t="s">
        <v>0</v>
      </c>
      <c r="BG13" s="137"/>
    </row>
    <row r="14" spans="1:68">
      <c r="A14" s="6"/>
      <c r="B14" s="14"/>
      <c r="C14" s="14"/>
      <c r="D14" s="14"/>
      <c r="E14" s="14"/>
      <c r="F14" s="14"/>
      <c r="G14" s="14"/>
      <c r="H14" s="14"/>
      <c r="I14" s="14"/>
      <c r="J14" s="74"/>
      <c r="K14" s="75"/>
      <c r="L14" s="78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107"/>
      <c r="Z14" s="112"/>
      <c r="AA14" s="118"/>
      <c r="AB14" s="78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107"/>
      <c r="AP14" s="158"/>
      <c r="AQ14" s="118"/>
      <c r="AR14" s="78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107"/>
      <c r="BF14" s="190"/>
      <c r="BG14" s="194"/>
    </row>
    <row r="15" spans="1:68">
      <c r="A15" s="6"/>
      <c r="B15" s="14" t="s">
        <v>24</v>
      </c>
      <c r="C15" s="14"/>
      <c r="D15" s="14"/>
      <c r="E15" s="14"/>
      <c r="F15" s="14"/>
      <c r="G15" s="14"/>
      <c r="H15" s="14"/>
      <c r="I15" s="14"/>
      <c r="J15" s="74" t="str">
        <f>IF(L15="","",IF(OR(AB15-L15&lt;AB15*3/10,AB15=""),"×","○"))</f>
        <v/>
      </c>
      <c r="K15" s="75"/>
      <c r="L15" s="78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107"/>
      <c r="Z15" s="112" t="s">
        <v>0</v>
      </c>
      <c r="AA15" s="118"/>
      <c r="AB15" s="78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107"/>
      <c r="AP15" s="158" t="s">
        <v>0</v>
      </c>
      <c r="AQ15" s="118"/>
      <c r="AR15" s="78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107"/>
      <c r="BF15" s="119" t="s">
        <v>0</v>
      </c>
      <c r="BG15" s="137"/>
    </row>
    <row r="16" spans="1:68">
      <c r="A16" s="6"/>
      <c r="B16" s="14"/>
      <c r="C16" s="14"/>
      <c r="D16" s="14"/>
      <c r="E16" s="14"/>
      <c r="F16" s="14"/>
      <c r="G16" s="14"/>
      <c r="H16" s="14"/>
      <c r="I16" s="14"/>
      <c r="J16" s="74"/>
      <c r="K16" s="75"/>
      <c r="L16" s="79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108"/>
      <c r="Z16" s="112"/>
      <c r="AA16" s="118"/>
      <c r="AB16" s="79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108"/>
      <c r="AP16" s="158"/>
      <c r="AQ16" s="118"/>
      <c r="AR16" s="79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108"/>
      <c r="BF16" s="120"/>
      <c r="BG16" s="138"/>
    </row>
    <row r="17" spans="1:59">
      <c r="B17" s="15" t="s">
        <v>52</v>
      </c>
      <c r="C17" s="15"/>
      <c r="D17" s="15"/>
      <c r="E17" s="15"/>
      <c r="F17" s="15"/>
      <c r="G17" s="15"/>
      <c r="H17" s="15"/>
      <c r="I17" s="15"/>
      <c r="J17" s="15"/>
      <c r="K17" s="15"/>
      <c r="L17" s="80" t="s">
        <v>2</v>
      </c>
      <c r="M17" s="84"/>
      <c r="N17" s="86" t="str">
        <f>IF(AND(L9="",L11="",L13="",L15=""),"",SUMIF(J9:K16,"○",L9:Y16))</f>
        <v/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05" t="s">
        <v>0</v>
      </c>
      <c r="AA17" s="105"/>
      <c r="AB17" s="127" t="s">
        <v>3</v>
      </c>
      <c r="AC17" s="127"/>
      <c r="AD17" s="135" t="str">
        <f>IF(AND(AB9="",AB11="",AB13="",AB15=""),"",SUMIF(J9:K16,"○",AB9:AO16))</f>
        <v/>
      </c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56"/>
      <c r="AP17" s="105" t="s">
        <v>0</v>
      </c>
      <c r="AQ17" s="105"/>
      <c r="AR17" s="127" t="s">
        <v>5</v>
      </c>
      <c r="AS17" s="127"/>
      <c r="AT17" s="86" t="str">
        <f>IF(AND(AR9="",AR11="",AR13="",AR15=""),"",SUMIF(J9:K16,"○",AR9:BE16))</f>
        <v/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18" t="s">
        <v>0</v>
      </c>
      <c r="BG17" s="194"/>
    </row>
    <row r="18" spans="1:59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"/>
      <c r="M18" s="85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05"/>
      <c r="AA18" s="105"/>
      <c r="AB18" s="128"/>
      <c r="AC18" s="128"/>
      <c r="AD18" s="136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57"/>
      <c r="AP18" s="105"/>
      <c r="AQ18" s="105"/>
      <c r="AR18" s="128"/>
      <c r="AS18" s="128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130"/>
      <c r="BG18" s="138"/>
    </row>
    <row r="19" spans="1:59"/>
    <row r="20" spans="1:59">
      <c r="B20" s="16" t="s">
        <v>28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96"/>
      <c r="W20" s="35" t="s">
        <v>7</v>
      </c>
      <c r="X20" s="56"/>
      <c r="Y20" s="77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106"/>
      <c r="AM20" s="103" t="s">
        <v>0</v>
      </c>
      <c r="AN20" s="105"/>
      <c r="AO20" s="105"/>
    </row>
    <row r="21" spans="1:59">
      <c r="B21" s="1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97"/>
      <c r="W21" s="35"/>
      <c r="X21" s="56"/>
      <c r="Y21" s="79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108"/>
      <c r="AM21" s="103"/>
      <c r="AN21" s="105"/>
      <c r="AO21" s="105"/>
    </row>
    <row r="22" spans="1:59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W22" s="1"/>
    </row>
    <row r="23" spans="1:59" ht="15" customHeight="1">
      <c r="B23" s="19" t="s">
        <v>46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01"/>
      <c r="X23" s="101"/>
      <c r="Y23" s="101"/>
      <c r="Z23" s="101"/>
      <c r="AA23" s="101"/>
      <c r="AB23" s="101"/>
      <c r="AC23" s="101"/>
      <c r="AD23" s="101"/>
      <c r="AG23" s="23"/>
      <c r="AH23" s="23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18"/>
      <c r="BE23" s="18"/>
      <c r="BF23" s="18"/>
      <c r="BG23" s="18"/>
    </row>
    <row r="24" spans="1:59" ht="15" customHeight="1">
      <c r="A24" s="7"/>
      <c r="B24" s="20" t="s">
        <v>26</v>
      </c>
      <c r="C24" s="2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20"/>
      <c r="AB24" s="20"/>
      <c r="AC24" s="20"/>
      <c r="AD24" s="20"/>
      <c r="AG24" s="23"/>
      <c r="AH24" s="23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18"/>
      <c r="BE24" s="18"/>
      <c r="BF24" s="18"/>
      <c r="BG24" s="18"/>
    </row>
    <row r="25" spans="1:59" ht="14.25" customHeight="1">
      <c r="A25" s="7"/>
      <c r="B25" s="21" t="s">
        <v>30</v>
      </c>
      <c r="C25" s="47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113"/>
      <c r="AA25" s="119" t="s">
        <v>0</v>
      </c>
      <c r="AB25" s="129"/>
      <c r="AC25" s="129"/>
      <c r="AD25" s="137"/>
      <c r="AG25" s="23"/>
      <c r="AH25" s="23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18"/>
      <c r="BE25" s="18"/>
      <c r="BF25" s="18"/>
      <c r="BG25" s="18"/>
    </row>
    <row r="26" spans="1:59" ht="14.25" customHeight="1">
      <c r="A26" s="7"/>
      <c r="B26" s="22"/>
      <c r="C26" s="48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114"/>
      <c r="AA26" s="120"/>
      <c r="AB26" s="130"/>
      <c r="AC26" s="130"/>
      <c r="AD26" s="138"/>
      <c r="AG26" s="23"/>
      <c r="AH26" s="23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18"/>
      <c r="BE26" s="18"/>
      <c r="BF26" s="18"/>
      <c r="BG26" s="18"/>
    </row>
    <row r="27" spans="1:59" ht="11.25" customHeight="1">
      <c r="B27" s="23"/>
      <c r="C27" s="2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18"/>
      <c r="AB27" s="18"/>
      <c r="AC27" s="18"/>
      <c r="AD27" s="18"/>
      <c r="AG27" s="23"/>
      <c r="AH27" s="23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18"/>
      <c r="BE27" s="18"/>
      <c r="BF27" s="18"/>
      <c r="BG27" s="18"/>
    </row>
    <row r="28" spans="1:59" ht="11.25" customHeight="1">
      <c r="B28" s="18"/>
      <c r="C28" s="18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8"/>
      <c r="AB28" s="18"/>
      <c r="AC28" s="18"/>
      <c r="AD28" s="18"/>
      <c r="AG28" s="18"/>
      <c r="AH28" s="18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8"/>
      <c r="BE28" s="18"/>
      <c r="BF28" s="18"/>
      <c r="BG28" s="18"/>
    </row>
    <row r="29" spans="1:59" ht="16.2">
      <c r="A29" s="9" t="s">
        <v>32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ht="9.9499999999999993" customHeight="1">
      <c r="B30" s="24" t="s">
        <v>16</v>
      </c>
      <c r="C30" s="49"/>
      <c r="D30" s="49"/>
      <c r="E30" s="49"/>
      <c r="F30" s="49"/>
      <c r="G30" s="72"/>
      <c r="I30" s="10" t="s">
        <v>36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9.9499999999999993" customHeight="1">
      <c r="B31" s="25"/>
      <c r="C31" s="50"/>
      <c r="D31" s="50"/>
      <c r="E31" s="50"/>
      <c r="F31" s="50"/>
      <c r="G31" s="7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>
      <c r="B32" s="26" t="s">
        <v>49</v>
      </c>
      <c r="C32" s="26"/>
      <c r="D32" s="26"/>
      <c r="E32" s="26"/>
      <c r="F32" s="26"/>
      <c r="G32" s="2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02" t="s">
        <v>6</v>
      </c>
      <c r="X32" s="18"/>
      <c r="Y32" s="18"/>
      <c r="Z32" s="14" t="s">
        <v>8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0"/>
      <c r="AV32" s="18" t="s">
        <v>12</v>
      </c>
      <c r="AW32" s="18"/>
      <c r="AX32" s="18"/>
      <c r="AY32" s="14" t="s">
        <v>9</v>
      </c>
      <c r="AZ32" s="14"/>
      <c r="BA32" s="14"/>
      <c r="BB32" s="14"/>
      <c r="BC32" s="14"/>
      <c r="BD32" s="189" t="str">
        <f>IF(AND(B33="",Z33=""),"",IF(OR(B33&lt;Z33,B33&gt;Z33=0),"×","○"))</f>
        <v/>
      </c>
      <c r="BE32" s="189"/>
      <c r="BF32" s="189"/>
      <c r="BG32" s="189"/>
    </row>
    <row r="33" spans="1:108">
      <c r="B33" s="27" t="str">
        <f>IF(N17="","",AD17-(N17+Y20))</f>
        <v/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102"/>
      <c r="X33" s="18"/>
      <c r="Y33" s="18"/>
      <c r="Z33" s="27" t="str">
        <f>IF(AD17="","",AD17*3/10)</f>
        <v/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10"/>
      <c r="AV33" s="18"/>
      <c r="AW33" s="18"/>
      <c r="AX33" s="18"/>
      <c r="AY33" s="14"/>
      <c r="AZ33" s="14"/>
      <c r="BA33" s="14"/>
      <c r="BB33" s="14"/>
      <c r="BC33" s="14"/>
      <c r="BD33" s="189"/>
      <c r="BE33" s="189"/>
      <c r="BF33" s="189"/>
      <c r="BG33" s="189"/>
    </row>
    <row r="34" spans="1:108" s="1" customFormat="1" ht="8.1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18"/>
      <c r="X34" s="18"/>
      <c r="Y34" s="1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10"/>
      <c r="AV34" s="18"/>
      <c r="AW34" s="18"/>
      <c r="AX34" s="18"/>
      <c r="AY34" s="18"/>
      <c r="AZ34" s="18"/>
      <c r="BA34" s="18"/>
      <c r="BB34" s="18"/>
      <c r="BC34" s="18"/>
      <c r="BD34" s="23"/>
      <c r="BE34" s="23"/>
      <c r="BF34" s="23"/>
      <c r="BG34" s="23"/>
    </row>
    <row r="35" spans="1:108" s="1" customFormat="1" ht="8.1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18"/>
      <c r="X35" s="18"/>
      <c r="Y35" s="18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V35" s="18"/>
      <c r="AW35" s="18"/>
      <c r="AX35" s="18"/>
      <c r="AY35" s="18"/>
      <c r="AZ35" s="18"/>
      <c r="BA35" s="18"/>
      <c r="BB35" s="18"/>
      <c r="BC35" s="18"/>
      <c r="BD35" s="23"/>
      <c r="BE35" s="23"/>
      <c r="BF35" s="23"/>
      <c r="BG35" s="23"/>
    </row>
    <row r="36" spans="1:108" ht="9.9499999999999993" customHeight="1">
      <c r="B36" s="24" t="s">
        <v>56</v>
      </c>
      <c r="C36" s="49"/>
      <c r="D36" s="49"/>
      <c r="E36" s="49"/>
      <c r="F36" s="49"/>
      <c r="G36" s="72"/>
      <c r="I36" s="10" t="s">
        <v>50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108" ht="9.9499999999999993" customHeight="1">
      <c r="B37" s="25"/>
      <c r="C37" s="50"/>
      <c r="D37" s="50"/>
      <c r="E37" s="50"/>
      <c r="F37" s="50"/>
      <c r="G37" s="7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108">
      <c r="B38" s="26" t="s">
        <v>44</v>
      </c>
      <c r="C38" s="26"/>
      <c r="D38" s="26"/>
      <c r="E38" s="26"/>
      <c r="F38" s="26"/>
      <c r="G38" s="2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02" t="s">
        <v>20</v>
      </c>
      <c r="X38" s="18"/>
      <c r="Y38" s="18"/>
      <c r="Z38" s="116">
        <v>4000000</v>
      </c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68"/>
      <c r="AV38" s="18" t="s">
        <v>12</v>
      </c>
      <c r="AW38" s="18"/>
      <c r="AX38" s="18"/>
      <c r="AY38" s="14" t="s">
        <v>9</v>
      </c>
      <c r="AZ38" s="14"/>
      <c r="BA38" s="14"/>
      <c r="BB38" s="14"/>
      <c r="BC38" s="14"/>
      <c r="BD38" s="189" t="str">
        <f>IF(B39="","",IF(B39&lt;=Z38,"○","×"))</f>
        <v/>
      </c>
      <c r="BE38" s="189"/>
      <c r="BF38" s="189"/>
      <c r="BG38" s="189"/>
    </row>
    <row r="39" spans="1:108">
      <c r="B39" s="27" t="str">
        <f>IF(OR(AT17="",D25=""),"",D25-AT17)</f>
        <v/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102"/>
      <c r="X39" s="18"/>
      <c r="Y39" s="18"/>
      <c r="Z39" s="117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69"/>
      <c r="AV39" s="18"/>
      <c r="AW39" s="18"/>
      <c r="AX39" s="18"/>
      <c r="AY39" s="14"/>
      <c r="AZ39" s="14"/>
      <c r="BA39" s="14"/>
      <c r="BB39" s="14"/>
      <c r="BC39" s="14"/>
      <c r="BD39" s="189"/>
      <c r="BE39" s="189"/>
      <c r="BF39" s="189"/>
      <c r="BG39" s="189"/>
    </row>
    <row r="40" spans="1:108" ht="18" customHeight="1">
      <c r="AZ40" s="1"/>
    </row>
    <row r="41" spans="1:108" ht="14.25" customHeight="1">
      <c r="B41" s="29" t="s">
        <v>17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87" t="str">
        <f>IF(AND(BD32="",BD38=""),"",IF(AND(BD32="○",BD38="○"),"○　減免対象となる見込みです","×　対象外となる見込みです"))</f>
        <v/>
      </c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195"/>
    </row>
    <row r="42" spans="1:108" ht="14.25" customHeight="1">
      <c r="B42" s="3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196"/>
    </row>
    <row r="44" spans="1:108" ht="3.75" customHeight="1"/>
    <row r="45" spans="1:108" ht="16.2">
      <c r="A45" s="9" t="s">
        <v>34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108">
      <c r="B46" s="31" t="s">
        <v>19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10"/>
      <c r="AA46" s="10"/>
      <c r="AB46" s="10"/>
      <c r="AC46" s="32" t="s">
        <v>14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174"/>
      <c r="AX46" s="177" t="s">
        <v>42</v>
      </c>
      <c r="AY46" s="182"/>
      <c r="AZ46" s="182"/>
      <c r="BA46" s="182"/>
      <c r="BB46" s="182"/>
      <c r="BC46" s="185"/>
      <c r="BD46" s="10"/>
      <c r="BE46" s="10"/>
      <c r="BF46" s="10"/>
      <c r="BG46" s="10"/>
    </row>
    <row r="47" spans="1:108">
      <c r="B47" s="32" t="s">
        <v>60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109"/>
      <c r="Z47" s="10"/>
      <c r="AA47" s="10"/>
      <c r="AB47" s="10"/>
      <c r="AC47" s="133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75"/>
      <c r="AX47" s="178"/>
      <c r="AY47" s="183"/>
      <c r="AZ47" s="183"/>
      <c r="BA47" s="183"/>
      <c r="BB47" s="183"/>
      <c r="BC47" s="186"/>
      <c r="BD47" s="10"/>
      <c r="BE47" s="10"/>
      <c r="BF47" s="10"/>
      <c r="BG47" s="10"/>
    </row>
    <row r="48" spans="1:108">
      <c r="B48" s="33" t="s">
        <v>53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110"/>
      <c r="Z48" s="10"/>
      <c r="AA48" s="10"/>
      <c r="AB48" s="10"/>
      <c r="AC48" s="133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75"/>
      <c r="AX48" s="178"/>
      <c r="AY48" s="183"/>
      <c r="AZ48" s="183"/>
      <c r="BA48" s="183"/>
      <c r="BB48" s="183"/>
      <c r="BC48" s="186"/>
      <c r="BD48" s="10"/>
      <c r="BE48" s="10"/>
      <c r="BF48" s="10"/>
      <c r="BG48" s="10"/>
    </row>
    <row r="49" spans="2:63">
      <c r="B49" s="3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111"/>
      <c r="Z49" s="10"/>
      <c r="AA49" s="10"/>
      <c r="AB49" s="10"/>
      <c r="AC49" s="134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76"/>
      <c r="AX49" s="179"/>
      <c r="AY49" s="184"/>
      <c r="AZ49" s="184"/>
      <c r="BA49" s="184"/>
      <c r="BB49" s="184"/>
      <c r="BC49" s="187"/>
      <c r="BD49" s="10"/>
      <c r="BE49" s="10"/>
      <c r="BF49" s="10"/>
      <c r="BG49" s="10"/>
    </row>
    <row r="50" spans="2:63">
      <c r="B50" s="35" t="s">
        <v>11</v>
      </c>
      <c r="C50" s="56"/>
      <c r="D50" s="66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98"/>
      <c r="W50" s="103" t="s">
        <v>0</v>
      </c>
      <c r="X50" s="105"/>
      <c r="Y50" s="105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63">
      <c r="B51" s="35"/>
      <c r="C51" s="56"/>
      <c r="D51" s="67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9"/>
      <c r="W51" s="103"/>
      <c r="X51" s="105"/>
      <c r="Y51" s="105"/>
      <c r="Z51" s="10"/>
      <c r="AA51" s="10"/>
      <c r="AB51" s="10"/>
      <c r="BC51" s="188" t="s">
        <v>48</v>
      </c>
    </row>
    <row r="52" spans="2:63" ht="12.75" customHeight="1">
      <c r="B52" s="23"/>
      <c r="C52" s="23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18"/>
      <c r="X52" s="18"/>
      <c r="Y52" s="18"/>
      <c r="Z52" s="10"/>
      <c r="AA52" s="10"/>
      <c r="AB52" s="10"/>
    </row>
    <row r="53" spans="2:63" ht="12.75" customHeight="1">
      <c r="AI53" s="144" t="s">
        <v>15</v>
      </c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91"/>
    </row>
    <row r="54" spans="2:63">
      <c r="B54" s="14" t="s">
        <v>43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AI54" s="145" t="s">
        <v>18</v>
      </c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 t="s">
        <v>13</v>
      </c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92"/>
    </row>
    <row r="55" spans="2:63">
      <c r="B55" s="27" t="str">
        <f>IF(R41="×　対象外となる見込みです","　対象外のため計算できません",IF(OR(AT17="",D25="",D50=""),"",D50*AT17/D25))</f>
        <v/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AI55" s="146">
        <v>2100000</v>
      </c>
      <c r="AJ55" s="152"/>
      <c r="AK55" s="152"/>
      <c r="AL55" s="152"/>
      <c r="AM55" s="152"/>
      <c r="AN55" s="152"/>
      <c r="AO55" s="152"/>
      <c r="AP55" s="159"/>
      <c r="AQ55" s="103" t="s">
        <v>10</v>
      </c>
      <c r="AR55" s="105"/>
      <c r="AS55" s="105"/>
      <c r="AT55" s="105"/>
      <c r="AU55" s="105">
        <v>1</v>
      </c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92"/>
    </row>
    <row r="56" spans="2:63">
      <c r="B56" s="36" t="s">
        <v>41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I56" s="146">
        <v>2100001</v>
      </c>
      <c r="AJ56" s="152"/>
      <c r="AK56" s="152"/>
      <c r="AL56" s="152"/>
      <c r="AM56" s="152"/>
      <c r="AN56" s="152"/>
      <c r="AO56" s="152"/>
      <c r="AP56" s="159"/>
      <c r="AQ56" s="103" t="s">
        <v>25</v>
      </c>
      <c r="AR56" s="105"/>
      <c r="AS56" s="105"/>
      <c r="AT56" s="105"/>
      <c r="AU56" s="105">
        <v>0.8</v>
      </c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92"/>
    </row>
    <row r="57" spans="2:63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AI57" s="146"/>
      <c r="AJ57" s="152"/>
      <c r="AK57" s="152"/>
      <c r="AL57" s="152"/>
      <c r="AM57" s="152"/>
      <c r="AN57" s="152"/>
      <c r="AO57" s="152"/>
      <c r="AP57" s="159"/>
      <c r="AQ57" s="103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92"/>
    </row>
    <row r="58" spans="2:63">
      <c r="B58" s="14" t="s">
        <v>39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AI58" s="146"/>
      <c r="AJ58" s="152"/>
      <c r="AK58" s="152"/>
      <c r="AL58" s="152"/>
      <c r="AM58" s="152"/>
      <c r="AN58" s="152"/>
      <c r="AO58" s="152"/>
      <c r="AP58" s="159"/>
      <c r="AQ58" s="103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92"/>
    </row>
    <row r="59" spans="2:63" ht="13.95">
      <c r="B59" s="35" t="s">
        <v>38</v>
      </c>
      <c r="C59" s="35"/>
      <c r="D59" s="69" t="str">
        <f>IF(R41="×　対象外となる見込みです","対象外のため計算できません",IF(OR(D25="",D50=""),"",IF(AX46="該当",1,IF(D25&lt;=AI55,AU55,AU56))))</f>
        <v/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AI59" s="147"/>
      <c r="AJ59" s="153"/>
      <c r="AK59" s="153"/>
      <c r="AL59" s="153"/>
      <c r="AM59" s="153"/>
      <c r="AN59" s="153"/>
      <c r="AO59" s="153"/>
      <c r="AP59" s="160"/>
      <c r="AQ59" s="161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93"/>
    </row>
    <row r="60" spans="2:63">
      <c r="B60" s="35"/>
      <c r="C60" s="35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AI60" s="148" t="s">
        <v>1</v>
      </c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</row>
    <row r="61" spans="2:63" ht="11.25" customHeight="1">
      <c r="B61" s="36" t="s">
        <v>45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</row>
    <row r="62" spans="2:63" ht="14.25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</row>
    <row r="63" spans="2:63" ht="14.25" customHeight="1">
      <c r="B63" s="39" t="s">
        <v>59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89" t="s">
        <v>22</v>
      </c>
      <c r="S63" s="89"/>
      <c r="T63" s="91" t="str">
        <f>IF(R41="×　対象外となる見込みです","対象外のため計算できません",IF(B55="","",ROUNDUP(B55*D59,-2)))</f>
        <v/>
      </c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154"/>
      <c r="AO63" s="103" t="s">
        <v>0</v>
      </c>
      <c r="AP63" s="105"/>
      <c r="AQ63" s="105"/>
      <c r="AR63" s="163" t="s">
        <v>40</v>
      </c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</row>
    <row r="64" spans="2:63" ht="14.25" customHeight="1">
      <c r="B64" s="40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90"/>
      <c r="S64" s="90"/>
      <c r="T64" s="92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155"/>
      <c r="AO64" s="103"/>
      <c r="AP64" s="105"/>
      <c r="AQ64" s="105"/>
      <c r="AR64" s="164" t="s">
        <v>33</v>
      </c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98"/>
    </row>
    <row r="65" spans="2:63" ht="14.2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23"/>
      <c r="S65" s="23"/>
      <c r="T65" s="93" t="s">
        <v>4</v>
      </c>
      <c r="V65" s="100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8"/>
      <c r="AP65" s="18"/>
      <c r="AQ65" s="18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</row>
    <row r="66" spans="2:63" ht="6.75" customHeight="1"/>
    <row r="67" spans="2:63">
      <c r="B67" s="42" t="s">
        <v>57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123"/>
      <c r="AB67" s="131" t="e">
        <f>D50-T63</f>
        <v>#VALUE!</v>
      </c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170"/>
      <c r="AV67" s="172" t="s">
        <v>0</v>
      </c>
      <c r="AW67" s="172"/>
      <c r="AX67" s="180"/>
    </row>
    <row r="68" spans="2:63">
      <c r="B68" s="4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124"/>
      <c r="AB68" s="132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171"/>
      <c r="AV68" s="173"/>
      <c r="AW68" s="173"/>
      <c r="AX68" s="181"/>
    </row>
  </sheetData>
  <sheetProtection password="F349" sheet="1" objects="1" scenarios="1"/>
  <protectedRanges>
    <protectedRange sqref="L9:Y16 AB9:AO16 AR9:BE16" name="範囲5"/>
  </protectedRanges>
  <mergeCells count="122">
    <mergeCell ref="A1:BK1"/>
    <mergeCell ref="A2:BK2"/>
    <mergeCell ref="A4:AA4"/>
    <mergeCell ref="AB4:BI4"/>
    <mergeCell ref="B24:AD24"/>
    <mergeCell ref="B32:V32"/>
    <mergeCell ref="Z32:AT32"/>
    <mergeCell ref="B33:V33"/>
    <mergeCell ref="Z33:AT33"/>
    <mergeCell ref="B38:V38"/>
    <mergeCell ref="B39:V39"/>
    <mergeCell ref="B46:Y46"/>
    <mergeCell ref="B47:Y47"/>
    <mergeCell ref="AI53:BF53"/>
    <mergeCell ref="B54:Y54"/>
    <mergeCell ref="AI54:AT54"/>
    <mergeCell ref="AU54:BF54"/>
    <mergeCell ref="B55:Y55"/>
    <mergeCell ref="AI55:AP55"/>
    <mergeCell ref="AQ55:AT55"/>
    <mergeCell ref="AU55:BF55"/>
    <mergeCell ref="AI56:AP56"/>
    <mergeCell ref="AQ56:AT56"/>
    <mergeCell ref="AU56:BF56"/>
    <mergeCell ref="AI57:AP57"/>
    <mergeCell ref="AQ57:AT57"/>
    <mergeCell ref="AU57:BF57"/>
    <mergeCell ref="B58:Y58"/>
    <mergeCell ref="AI58:AP58"/>
    <mergeCell ref="AQ58:AT58"/>
    <mergeCell ref="AU58:BF58"/>
    <mergeCell ref="AI59:AP59"/>
    <mergeCell ref="AQ59:AT59"/>
    <mergeCell ref="AU59:BF59"/>
    <mergeCell ref="AR63:BK63"/>
    <mergeCell ref="AR64:BJ64"/>
    <mergeCell ref="L7:AA8"/>
    <mergeCell ref="AB7:AQ8"/>
    <mergeCell ref="AR7:BG8"/>
    <mergeCell ref="B9:I10"/>
    <mergeCell ref="J9:K10"/>
    <mergeCell ref="L9:Y10"/>
    <mergeCell ref="Z9:AA10"/>
    <mergeCell ref="AB9:AO10"/>
    <mergeCell ref="AP9:AQ10"/>
    <mergeCell ref="AR9:BE10"/>
    <mergeCell ref="BF9:BG10"/>
    <mergeCell ref="B11:I12"/>
    <mergeCell ref="J11:K12"/>
    <mergeCell ref="L11:Y12"/>
    <mergeCell ref="Z11:AA12"/>
    <mergeCell ref="AB11:AO12"/>
    <mergeCell ref="AP11:AQ12"/>
    <mergeCell ref="AR11:BE12"/>
    <mergeCell ref="BF11:BG12"/>
    <mergeCell ref="B13:I14"/>
    <mergeCell ref="J13:K14"/>
    <mergeCell ref="L13:Y14"/>
    <mergeCell ref="Z13:AA14"/>
    <mergeCell ref="AB13:AO14"/>
    <mergeCell ref="AP13:AQ14"/>
    <mergeCell ref="AR13:BE14"/>
    <mergeCell ref="BF13:BG14"/>
    <mergeCell ref="B15:I16"/>
    <mergeCell ref="J15:K16"/>
    <mergeCell ref="L15:Y16"/>
    <mergeCell ref="Z15:AA16"/>
    <mergeCell ref="AB15:AO16"/>
    <mergeCell ref="AP15:AQ16"/>
    <mergeCell ref="AR15:BE16"/>
    <mergeCell ref="BF15:BG16"/>
    <mergeCell ref="B17:K18"/>
    <mergeCell ref="L17:M18"/>
    <mergeCell ref="N17:Y18"/>
    <mergeCell ref="Z17:AA18"/>
    <mergeCell ref="AB17:AC18"/>
    <mergeCell ref="AD17:AO18"/>
    <mergeCell ref="AP17:AQ18"/>
    <mergeCell ref="AR17:AS18"/>
    <mergeCell ref="AT17:BE18"/>
    <mergeCell ref="BF17:BG18"/>
    <mergeCell ref="B20:V21"/>
    <mergeCell ref="W20:X21"/>
    <mergeCell ref="Y20:AL21"/>
    <mergeCell ref="AM20:AO21"/>
    <mergeCell ref="B25:C26"/>
    <mergeCell ref="D25:Z26"/>
    <mergeCell ref="AA25:AD26"/>
    <mergeCell ref="B30:G31"/>
    <mergeCell ref="I30:BG31"/>
    <mergeCell ref="W32:Y33"/>
    <mergeCell ref="AV32:AX33"/>
    <mergeCell ref="AY32:BC33"/>
    <mergeCell ref="BD32:BG33"/>
    <mergeCell ref="B36:G37"/>
    <mergeCell ref="I36:BG37"/>
    <mergeCell ref="W38:Y39"/>
    <mergeCell ref="Z38:AT39"/>
    <mergeCell ref="AV38:AX39"/>
    <mergeCell ref="AY38:BC39"/>
    <mergeCell ref="BD38:BG39"/>
    <mergeCell ref="B41:Q42"/>
    <mergeCell ref="R41:BG42"/>
    <mergeCell ref="AC46:AW49"/>
    <mergeCell ref="AX46:BC49"/>
    <mergeCell ref="B48:Y49"/>
    <mergeCell ref="B50:C51"/>
    <mergeCell ref="D50:V51"/>
    <mergeCell ref="W50:Y51"/>
    <mergeCell ref="B56:Y57"/>
    <mergeCell ref="B59:C60"/>
    <mergeCell ref="D59:Y60"/>
    <mergeCell ref="AI60:BF61"/>
    <mergeCell ref="B61:Y62"/>
    <mergeCell ref="B63:Q64"/>
    <mergeCell ref="R63:S64"/>
    <mergeCell ref="T63:AN64"/>
    <mergeCell ref="AO63:AQ64"/>
    <mergeCell ref="B67:AA68"/>
    <mergeCell ref="AB67:AU68"/>
    <mergeCell ref="AV67:AX68"/>
    <mergeCell ref="A9:A16"/>
  </mergeCells>
  <phoneticPr fontId="1"/>
  <dataValidations count="2">
    <dataValidation type="custom" allowBlank="1" showDropDown="0" showInputMessage="1" showErrorMessage="1" errorTitle="減免対象外となる見込みです。" error="減免対象外となる見込みのため、計算できません。" sqref="D50:V51">
      <formula1>$R$41&lt;&gt;"×　対象外となる見込みです"</formula1>
    </dataValidation>
    <dataValidation type="list" allowBlank="1" showDropDown="0" showInputMessage="1" showErrorMessage="1" sqref="AX46">
      <formula1>" ,該当,非該当"</formula1>
    </dataValidation>
  </dataValidations>
  <pageMargins left="0.70866141732283472" right="0.70866141732283472" top="0.39370078740157483" bottom="0.39370078740157483" header="0.31496062992125984" footer="0.31496062992125984"/>
  <pageSetup paperSize="9" scale="93" fitToWidth="1" fitToHeight="1" orientation="portrait" usePrinterDefaults="1" r:id="rId1"/>
  <colBreaks count="1" manualBreakCount="1">
    <brk id="6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青梅市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2021-06-08T06:47:10Z</dcterms:created>
  <dcterms:modified xsi:type="dcterms:W3CDTF">2022-05-13T12:53:11Z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2022-05-13T12:53:11Z</vt:filetime>
  </property>
</Properties>
</file>